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<sst xmlns="http://schemas.openxmlformats.org/spreadsheetml/2006/main" count="143" uniqueCount="79">
  <si>
    <t>Lp.</t>
  </si>
  <si>
    <t>Dział</t>
  </si>
  <si>
    <t>Rozdz.</t>
  </si>
  <si>
    <t>kredyty
i pożyczki</t>
  </si>
  <si>
    <t>środki pochodzące
z innych  źródeł*</t>
  </si>
  <si>
    <t>Nazwa zadania</t>
  </si>
  <si>
    <t xml:space="preserve">Plan </t>
  </si>
  <si>
    <t>z tego</t>
  </si>
  <si>
    <t>dochody własne</t>
  </si>
  <si>
    <t>dotacje</t>
  </si>
  <si>
    <t>inne</t>
  </si>
  <si>
    <t>Przyspieszenie wzrostu konkurencyjności poprzez budowanie społeczeństwa informacyjnego i gospodarki opartej na wiedzy poprzez stworzenie zintegrowanych baz wiedzy o Mazowszu ( Projekt BW)</t>
  </si>
  <si>
    <t>Przebudowa drogi powiatowej nr 4366W na odcinku ul.Mareckiej od ul. Piłsudskiego do ul. Lipowej wraz z infrastrukturą towarzyszącą, gm. Zielonka etap I.2</t>
  </si>
  <si>
    <t>Przebudowa drogi powiatowej nr 4366W na odcinku ul. Marcekiej , ul. Zagańczyka wraz z infrastrukturą towarzyszącą, gm. Kobyłka etap II.1</t>
  </si>
  <si>
    <t>Przebudowa drogi powiatowej nr 4366W na odcinku ul.Armii Krajowej (od ul.Piłsudskiego do ul. Złotej) wraz z infrastrukturą towarzyszącą, gm. Wołomin etap III.2</t>
  </si>
  <si>
    <t>Budowa drogi powiatowej Czarna od węzła Wołomin do S8</t>
  </si>
  <si>
    <t>Budowa chodnika w Dobczynie gm. Klembów</t>
  </si>
  <si>
    <t>Budowa chodnika i kanalizacji deszczowej w ul. Norwida Radzymin</t>
  </si>
  <si>
    <t>KLEMBÓW - Budowa chodnika i ronda w Starym Kraszewie wraz z odwodnieniem</t>
  </si>
  <si>
    <t>Projekt i budowa drogi w Emilianowie do węzła S8</t>
  </si>
  <si>
    <t>Projekt i budowa chodnika i ścieżki rowerowej oraz modernizacja nawierzchni w Wołominie ul Piłsudskiego - Radzymińska</t>
  </si>
  <si>
    <t>KOBYŁKA Budowa chodnika w ul. Poniatowskiego oraz modernizacja mostu na rzece Długiej</t>
  </si>
  <si>
    <t>Przebudowa drogi 4316W od ul. 1-go Maja w Wołominie do ronda w Majdanie</t>
  </si>
  <si>
    <t>Wołomin - Poświętne droga Majdan, Cięciwa, Zabraniec</t>
  </si>
  <si>
    <t>Poświętne- Zielonka Budowa drogi Zabraniec - Okuniew</t>
  </si>
  <si>
    <t>Ząbki - Modernizacja ul. Wojska Polskiego</t>
  </si>
  <si>
    <t>Budowa chodnika w ul. Wiejskiej, Racławickiej, Polnej Tłuszcz</t>
  </si>
  <si>
    <t>Budowa chodnika Helenów - Rżyska gm.Wołomin</t>
  </si>
  <si>
    <t>Zakupy inwestycyjne w dziale 600</t>
  </si>
  <si>
    <t>Modernizacja drogi Klembów-Ostrówek (dr 4334W)</t>
  </si>
  <si>
    <t>Modernizacja drogi Tłuszcz - Postoliska</t>
  </si>
  <si>
    <t>Budowa parkingu w systemie park&amp;driwe Kobyłka</t>
  </si>
  <si>
    <t>Projekt mostu na Rządzy w Dybowie</t>
  </si>
  <si>
    <t>Rozbudowa budynku Starostwa ul. Kobyłkowska 1A</t>
  </si>
  <si>
    <t>Wykonanie klimatyzacji budynku Starostwa przy ul. Powstańców 8/10</t>
  </si>
  <si>
    <t>Wykonanie klimatyzacji budynku Starostwa przy ul. Prądzyńskiego 1 i 3</t>
  </si>
  <si>
    <t>Rozwój elektronicznej administracji w samorządach  województwa mazowieckiego wspomagajacej niwelowanie dwudzielności potencjału województwa</t>
  </si>
  <si>
    <t>Dostawa i montaż windy do ZSS w Ostrówku</t>
  </si>
  <si>
    <t>Budowa placu zabaw  przy  ZSS  w  Markach</t>
  </si>
  <si>
    <t>Budowa i modernizacja wyjść ewakuacyjnych w ZS Zielonce</t>
  </si>
  <si>
    <t>Modernizacja c.o. w ZS w Zielonce</t>
  </si>
  <si>
    <t>Termomodernizacja budynków ZSTZ w Radzyminie</t>
  </si>
  <si>
    <t>Budowa kompleksów boisk wielofunkcyjny przy ZS Tłuszcz II etap dofinansowanie ś.sportowe i PZU</t>
  </si>
  <si>
    <t>Poprawa jakości nauczania w Powiecie Wołomińskim poprzez budowę modernizację i wyposażenie infrastruktury oświatowej</t>
  </si>
  <si>
    <t>Przebudowa i modernizacja odprowadzania wód opadowych przed budynkiem ZSE w Wołominie</t>
  </si>
  <si>
    <t>Dotacja  dla SZPZOZ  na dofinansowanie zakupów sprzętu i modernizację oddziałów</t>
  </si>
  <si>
    <t>Adaptacja  pomieszczeń na cele mieszkalno-socjalne w Domu Dziecka w Równem</t>
  </si>
  <si>
    <t>Modernizacja DPS w Zielonce</t>
  </si>
  <si>
    <t>Dostosowanie obiektów pomocy społecznej w celu osiągnięcia określonych ustawowo standardów poprzez modernizację i doposażenie</t>
  </si>
  <si>
    <t>Zakupy inwestycyjne w ramach programu okno na świat</t>
  </si>
  <si>
    <t>Wymiana centrali telefonicznej w filii w Tłuszczu</t>
  </si>
  <si>
    <t>Przystosowanie do potrzeb osób niepełnosprawnych Poradni Psychologiczno-Pedagogicznej w Tłuszczu - montaż platformy</t>
  </si>
  <si>
    <t xml:space="preserve"> Dotacja  dla  ODE Zakup zestawu komputerowego z monitorem i oprogramowaniem OFFICE</t>
  </si>
  <si>
    <t>Powiatowe Centrum Kultury - adaptacja zabudowań fabrycznych z początku XX w. na salę koncertowo-widowiskową i magazyny Ośrodka Dokumentacji Etnograficznej</t>
  </si>
  <si>
    <t xml:space="preserve">Adaptacja zabytkowego pałacu w Chrzęsnem na cele edukacyjno-kulturalne </t>
  </si>
  <si>
    <t>Budowa kompleksu boisk w ramach programu "Moje boisko Orlik 2012" przy LO w Radzyminie</t>
  </si>
  <si>
    <t>RAZEM</t>
  </si>
  <si>
    <t>a)                                                         b)                                                                c)</t>
  </si>
  <si>
    <t>Plan wydatków majątkowych na rok 2010</t>
  </si>
  <si>
    <t>a)                                                         b) 2.000.000                                                              c)</t>
  </si>
  <si>
    <t>a)                                                         b)50.000                                                                c)</t>
  </si>
  <si>
    <t>Zakup samochodu  cięzarowego dla Komendy powiatowej PSP</t>
  </si>
  <si>
    <t>Zakup kserokopiarki dla  LO Radzymin</t>
  </si>
  <si>
    <t>a) budżet Państwa</t>
  </si>
  <si>
    <t>b) jednostki samorzadu terytorialnego</t>
  </si>
  <si>
    <t>c) pozostałe</t>
  </si>
  <si>
    <t>Modernizacja ul. Batorego wraz z zapwenieniem odwodnienia w ulicy budowa chodników i ścieżek rowerowych</t>
  </si>
  <si>
    <t>* środki UE</t>
  </si>
  <si>
    <t>a)                                                         b)500.000                                                                c)</t>
  </si>
  <si>
    <t>a)                                                         b) 1.000.000                                                             c)</t>
  </si>
  <si>
    <t>a)                                                         b) 50.000                                                                c)</t>
  </si>
  <si>
    <t>a)                                                         b) 150.000                                                               c)</t>
  </si>
  <si>
    <t>a)                                                         b) 70.000                                                               c)</t>
  </si>
  <si>
    <t>a)                                                         b)160.000                                                                c)</t>
  </si>
  <si>
    <t>Zakupy inwestycyjne Starostwo</t>
  </si>
  <si>
    <t>Budowa   drogi 4320W Zaścienie-Kozły całkowita długość odcinka drogi 3,72 km)</t>
  </si>
  <si>
    <t>Wymiana grzejników c.o. wymiana oświetlenia sali i remont korytarzy LO w Urlach</t>
  </si>
  <si>
    <t>Zakup i montaż wiaty przystankowej przy ul. Wyszyńskiego Radzymin</t>
  </si>
  <si>
    <t>a)                                                         b)381                                                                c)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</si>
</sst>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9"/>
      <name val="Arial CE"/>
      <family val="2"/>
    </font>
    <font>
      <sz val="8"/>
      <color indexed="8"/>
      <name val="Arial"/>
      <family val="2"/>
    </font>
    <font>
      <b/>
      <sz val="11"/>
      <color indexed="8"/>
      <name val="Arial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b/>
      <sz val="9"/>
      <name val="Arial CE"/>
      <family val="0"/>
    </font>
    <font>
      <b/>
      <sz val="9"/>
      <color indexed="8"/>
      <name val="Arial CE"/>
      <family val="0"/>
    </font>
    <font>
      <b/>
      <sz val="8"/>
      <color indexed="8"/>
      <name val="Arial"/>
      <family val="2"/>
    </font>
    <font>
      <b/>
      <i/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6"/>
      <name val="Arial CE"/>
      <family val="0"/>
    </font>
    <font>
      <b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vertical="center"/>
    </xf>
    <xf numFmtId="0" fontId="29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center" wrapText="1"/>
    </xf>
    <xf numFmtId="0" fontId="29" fillId="24" borderId="0" xfId="0" applyFont="1" applyFill="1" applyAlignment="1">
      <alignment horizontal="left" vertical="center" wrapText="1"/>
    </xf>
    <xf numFmtId="0" fontId="27" fillId="24" borderId="10" xfId="0" applyFont="1" applyFill="1" applyBorder="1" applyAlignment="1">
      <alignment vertical="center"/>
    </xf>
    <xf numFmtId="3" fontId="31" fillId="24" borderId="11" xfId="0" applyNumberFormat="1" applyFont="1" applyFill="1" applyBorder="1" applyAlignment="1">
      <alignment horizontal="center" vertical="center"/>
    </xf>
    <xf numFmtId="3" fontId="26" fillId="24" borderId="11" xfId="0" applyNumberFormat="1" applyFont="1" applyFill="1" applyBorder="1" applyAlignment="1">
      <alignment horizontal="center" vertical="center"/>
    </xf>
    <xf numFmtId="3" fontId="25" fillId="24" borderId="11" xfId="0" applyNumberFormat="1" applyFont="1" applyFill="1" applyBorder="1" applyAlignment="1">
      <alignment horizontal="center" vertical="center"/>
    </xf>
    <xf numFmtId="3" fontId="0" fillId="24" borderId="11" xfId="0" applyNumberFormat="1" applyFont="1" applyFill="1" applyBorder="1" applyAlignment="1">
      <alignment horizontal="center" vertical="center"/>
    </xf>
    <xf numFmtId="3" fontId="30" fillId="24" borderId="11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3" fontId="32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2" fillId="24" borderId="12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left" vertical="center" wrapText="1"/>
    </xf>
    <xf numFmtId="3" fontId="25" fillId="24" borderId="13" xfId="0" applyNumberFormat="1" applyFont="1" applyFill="1" applyBorder="1" applyAlignment="1">
      <alignment horizontal="center" vertical="center"/>
    </xf>
    <xf numFmtId="3" fontId="26" fillId="24" borderId="13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3" fontId="26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left" vertical="center" wrapText="1"/>
    </xf>
    <xf numFmtId="3" fontId="25" fillId="24" borderId="14" xfId="0" applyNumberFormat="1" applyFont="1" applyFill="1" applyBorder="1" applyAlignment="1">
      <alignment horizontal="center" vertical="center"/>
    </xf>
    <xf numFmtId="3" fontId="26" fillId="24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3" fontId="26" fillId="0" borderId="14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left" vertical="center" wrapText="1"/>
    </xf>
    <xf numFmtId="3" fontId="36" fillId="24" borderId="11" xfId="0" applyNumberFormat="1" applyFont="1" applyFill="1" applyBorder="1" applyAlignment="1">
      <alignment horizontal="center" vertical="center"/>
    </xf>
    <xf numFmtId="3" fontId="37" fillId="24" borderId="11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4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left" vertical="center" wrapText="1"/>
    </xf>
    <xf numFmtId="3" fontId="30" fillId="24" borderId="11" xfId="0" applyNumberFormat="1" applyFont="1" applyFill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64">
      <selection activeCell="A68" sqref="A68:J68"/>
    </sheetView>
  </sheetViews>
  <sheetFormatPr defaultColWidth="9.00390625" defaultRowHeight="12.75"/>
  <cols>
    <col min="1" max="1" width="4.125" style="2" customWidth="1"/>
    <col min="2" max="2" width="5.75390625" style="2" customWidth="1"/>
    <col min="3" max="3" width="6.25390625" style="2" customWidth="1"/>
    <col min="4" max="4" width="36.75390625" style="2" customWidth="1"/>
    <col min="5" max="5" width="11.625" style="2" customWidth="1"/>
    <col min="6" max="6" width="9.875" style="2" customWidth="1"/>
    <col min="7" max="7" width="10.125" style="2" customWidth="1"/>
    <col min="8" max="8" width="10.375" style="2" customWidth="1"/>
    <col min="9" max="9" width="10.00390625" style="2" customWidth="1"/>
    <col min="10" max="10" width="10.75390625" style="2" customWidth="1"/>
    <col min="11" max="16384" width="9.125" style="2" customWidth="1"/>
  </cols>
  <sheetData>
    <row r="1" spans="1:10" ht="18">
      <c r="A1" s="58" t="s">
        <v>58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1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19.5" customHeight="1">
      <c r="A3" s="59" t="s">
        <v>0</v>
      </c>
      <c r="B3" s="59" t="s">
        <v>1</v>
      </c>
      <c r="C3" s="59" t="s">
        <v>2</v>
      </c>
      <c r="D3" s="60" t="s">
        <v>5</v>
      </c>
      <c r="E3" s="60" t="s">
        <v>6</v>
      </c>
      <c r="F3" s="60" t="s">
        <v>7</v>
      </c>
      <c r="G3" s="60"/>
      <c r="H3" s="60"/>
      <c r="I3" s="60"/>
      <c r="J3" s="60"/>
    </row>
    <row r="4" spans="1:10" s="3" customFormat="1" ht="19.5" customHeight="1">
      <c r="A4" s="59"/>
      <c r="B4" s="59"/>
      <c r="C4" s="59"/>
      <c r="D4" s="60"/>
      <c r="E4" s="60"/>
      <c r="F4" s="60" t="s">
        <v>8</v>
      </c>
      <c r="G4" s="61" t="s">
        <v>3</v>
      </c>
      <c r="H4" s="61" t="s">
        <v>4</v>
      </c>
      <c r="I4" s="61" t="s">
        <v>9</v>
      </c>
      <c r="J4" s="61" t="s">
        <v>10</v>
      </c>
    </row>
    <row r="5" spans="1:10" s="3" customFormat="1" ht="29.25" customHeight="1">
      <c r="A5" s="59"/>
      <c r="B5" s="59"/>
      <c r="C5" s="59"/>
      <c r="D5" s="60"/>
      <c r="E5" s="60"/>
      <c r="F5" s="60"/>
      <c r="G5" s="64"/>
      <c r="H5" s="62"/>
      <c r="I5" s="62"/>
      <c r="J5" s="62"/>
    </row>
    <row r="6" spans="1:10" s="3" customFormat="1" ht="19.5" customHeight="1">
      <c r="A6" s="59"/>
      <c r="B6" s="59"/>
      <c r="C6" s="59"/>
      <c r="D6" s="60"/>
      <c r="E6" s="60"/>
      <c r="F6" s="60"/>
      <c r="G6" s="64"/>
      <c r="H6" s="62"/>
      <c r="I6" s="62"/>
      <c r="J6" s="62"/>
    </row>
    <row r="7" spans="1:10" s="3" customFormat="1" ht="19.5" customHeight="1">
      <c r="A7" s="59"/>
      <c r="B7" s="59"/>
      <c r="C7" s="59"/>
      <c r="D7" s="60"/>
      <c r="E7" s="60"/>
      <c r="F7" s="60"/>
      <c r="G7" s="65"/>
      <c r="H7" s="63"/>
      <c r="I7" s="63"/>
      <c r="J7" s="63"/>
    </row>
    <row r="8" spans="1:10" ht="9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0" ht="71.25" customHeight="1">
      <c r="A9" s="11">
        <v>1</v>
      </c>
      <c r="B9" s="26">
        <v>600</v>
      </c>
      <c r="C9" s="26">
        <v>60014</v>
      </c>
      <c r="D9" s="17" t="s">
        <v>75</v>
      </c>
      <c r="E9" s="22">
        <f>SUM(F9:G9)</f>
        <v>900000</v>
      </c>
      <c r="F9" s="23">
        <v>400000</v>
      </c>
      <c r="G9" s="23">
        <v>500000</v>
      </c>
      <c r="H9" s="23"/>
      <c r="I9" s="7" t="s">
        <v>57</v>
      </c>
      <c r="J9" s="13"/>
    </row>
    <row r="10" spans="1:10" ht="60" customHeight="1">
      <c r="A10" s="6">
        <v>2</v>
      </c>
      <c r="B10" s="26">
        <v>600</v>
      </c>
      <c r="C10" s="26">
        <v>60014</v>
      </c>
      <c r="D10" s="17" t="s">
        <v>12</v>
      </c>
      <c r="E10" s="22">
        <f>SUM(F10:G10)+2000000</f>
        <v>5100000</v>
      </c>
      <c r="F10" s="21">
        <v>1100000</v>
      </c>
      <c r="G10" s="21">
        <v>2000000</v>
      </c>
      <c r="H10" s="21"/>
      <c r="I10" s="7" t="s">
        <v>59</v>
      </c>
      <c r="J10" s="9"/>
    </row>
    <row r="11" spans="1:10" ht="44.25" customHeight="1">
      <c r="A11" s="11">
        <v>3</v>
      </c>
      <c r="B11" s="26">
        <v>600</v>
      </c>
      <c r="C11" s="26">
        <v>60014</v>
      </c>
      <c r="D11" s="17" t="s">
        <v>13</v>
      </c>
      <c r="E11" s="22">
        <f>SUM(F11:G11)+500000</f>
        <v>4500000</v>
      </c>
      <c r="F11" s="21">
        <v>1000000</v>
      </c>
      <c r="G11" s="21">
        <v>3000000</v>
      </c>
      <c r="H11" s="21"/>
      <c r="I11" s="7" t="s">
        <v>68</v>
      </c>
      <c r="J11" s="9"/>
    </row>
    <row r="12" spans="1:10" ht="63" customHeight="1">
      <c r="A12" s="6">
        <v>4</v>
      </c>
      <c r="B12" s="26">
        <v>600</v>
      </c>
      <c r="C12" s="26">
        <v>60014</v>
      </c>
      <c r="D12" s="17" t="s">
        <v>14</v>
      </c>
      <c r="E12" s="22">
        <f aca="true" t="shared" si="0" ref="E12:E22">SUM(F12:G12)</f>
        <v>2800000</v>
      </c>
      <c r="F12" s="21">
        <v>800000</v>
      </c>
      <c r="G12" s="21">
        <v>2000000</v>
      </c>
      <c r="H12" s="21"/>
      <c r="I12" s="7" t="s">
        <v>57</v>
      </c>
      <c r="J12" s="9"/>
    </row>
    <row r="13" spans="1:10" ht="36" customHeight="1">
      <c r="A13" s="11">
        <v>5</v>
      </c>
      <c r="B13" s="26">
        <v>600</v>
      </c>
      <c r="C13" s="26">
        <v>60014</v>
      </c>
      <c r="D13" s="18" t="s">
        <v>66</v>
      </c>
      <c r="E13" s="22">
        <f>SUM(F13:G13)+1000000</f>
        <v>4000000</v>
      </c>
      <c r="F13" s="21">
        <v>800000</v>
      </c>
      <c r="G13" s="21">
        <v>2200000</v>
      </c>
      <c r="H13" s="21"/>
      <c r="I13" s="7" t="s">
        <v>69</v>
      </c>
      <c r="J13" s="9"/>
    </row>
    <row r="14" spans="1:10" s="10" customFormat="1" ht="39.75" customHeight="1">
      <c r="A14" s="6">
        <v>6</v>
      </c>
      <c r="B14" s="26">
        <v>600</v>
      </c>
      <c r="C14" s="26">
        <v>60014</v>
      </c>
      <c r="D14" s="14" t="s">
        <v>15</v>
      </c>
      <c r="E14" s="22">
        <f t="shared" si="0"/>
        <v>400000</v>
      </c>
      <c r="F14" s="21">
        <v>400000</v>
      </c>
      <c r="G14" s="21"/>
      <c r="H14" s="21"/>
      <c r="I14" s="7" t="s">
        <v>57</v>
      </c>
      <c r="J14" s="9"/>
    </row>
    <row r="15" spans="1:10" ht="30" customHeight="1">
      <c r="A15" s="11">
        <v>7</v>
      </c>
      <c r="B15" s="26">
        <v>600</v>
      </c>
      <c r="C15" s="26">
        <v>60014</v>
      </c>
      <c r="D15" s="14" t="s">
        <v>16</v>
      </c>
      <c r="E15" s="22">
        <f>SUM(F15:G15)+50000</f>
        <v>100000</v>
      </c>
      <c r="F15" s="21">
        <v>50000</v>
      </c>
      <c r="G15" s="21"/>
      <c r="H15" s="21"/>
      <c r="I15" s="7" t="s">
        <v>70</v>
      </c>
      <c r="J15" s="9"/>
    </row>
    <row r="16" spans="1:10" ht="36.75" customHeight="1">
      <c r="A16" s="6">
        <v>8</v>
      </c>
      <c r="B16" s="26">
        <v>600</v>
      </c>
      <c r="C16" s="26">
        <v>60014</v>
      </c>
      <c r="D16" s="14" t="s">
        <v>17</v>
      </c>
      <c r="E16" s="22">
        <f t="shared" si="0"/>
        <v>100000</v>
      </c>
      <c r="F16" s="21">
        <v>100000</v>
      </c>
      <c r="G16" s="21"/>
      <c r="H16" s="21"/>
      <c r="I16" s="7" t="s">
        <v>57</v>
      </c>
      <c r="J16" s="5"/>
    </row>
    <row r="17" spans="1:10" ht="39.75" customHeight="1">
      <c r="A17" s="11">
        <v>9</v>
      </c>
      <c r="B17" s="26">
        <v>600</v>
      </c>
      <c r="C17" s="26">
        <v>60014</v>
      </c>
      <c r="D17" s="14" t="s">
        <v>18</v>
      </c>
      <c r="E17" s="22">
        <f>SUM(F17:G17)+150000</f>
        <v>650000</v>
      </c>
      <c r="F17" s="21">
        <v>250000</v>
      </c>
      <c r="G17" s="21">
        <v>250000</v>
      </c>
      <c r="H17" s="21"/>
      <c r="I17" s="7" t="s">
        <v>71</v>
      </c>
      <c r="J17" s="5"/>
    </row>
    <row r="18" spans="1:10" ht="33.75" customHeight="1">
      <c r="A18" s="6">
        <v>10</v>
      </c>
      <c r="B18" s="26">
        <v>600</v>
      </c>
      <c r="C18" s="26">
        <v>60014</v>
      </c>
      <c r="D18" s="14" t="s">
        <v>19</v>
      </c>
      <c r="E18" s="22">
        <f t="shared" si="0"/>
        <v>55000</v>
      </c>
      <c r="F18" s="21">
        <v>55000</v>
      </c>
      <c r="G18" s="21"/>
      <c r="H18" s="21"/>
      <c r="I18" s="7" t="s">
        <v>57</v>
      </c>
      <c r="J18" s="5"/>
    </row>
    <row r="19" spans="1:10" ht="57.75" customHeight="1">
      <c r="A19" s="11">
        <v>11</v>
      </c>
      <c r="B19" s="26">
        <v>600</v>
      </c>
      <c r="C19" s="26">
        <v>60014</v>
      </c>
      <c r="D19" s="14" t="s">
        <v>20</v>
      </c>
      <c r="E19" s="22">
        <f t="shared" si="0"/>
        <v>50000</v>
      </c>
      <c r="F19" s="21">
        <v>50000</v>
      </c>
      <c r="G19" s="21"/>
      <c r="H19" s="21"/>
      <c r="I19" s="7" t="s">
        <v>57</v>
      </c>
      <c r="J19" s="5"/>
    </row>
    <row r="20" spans="1:10" ht="45" customHeight="1">
      <c r="A20" s="6">
        <v>12</v>
      </c>
      <c r="B20" s="26">
        <v>600</v>
      </c>
      <c r="C20" s="26">
        <v>60014</v>
      </c>
      <c r="D20" s="14" t="s">
        <v>21</v>
      </c>
      <c r="E20" s="22">
        <f>SUM(F20:G20)+70000</f>
        <v>240000</v>
      </c>
      <c r="F20" s="21">
        <v>170000</v>
      </c>
      <c r="G20" s="21"/>
      <c r="H20" s="21"/>
      <c r="I20" s="7" t="s">
        <v>72</v>
      </c>
      <c r="J20" s="5"/>
    </row>
    <row r="21" spans="1:10" ht="42" customHeight="1">
      <c r="A21" s="11">
        <v>13</v>
      </c>
      <c r="B21" s="26">
        <v>600</v>
      </c>
      <c r="C21" s="26">
        <v>60014</v>
      </c>
      <c r="D21" s="14" t="s">
        <v>22</v>
      </c>
      <c r="E21" s="22">
        <f t="shared" si="0"/>
        <v>1500000</v>
      </c>
      <c r="F21" s="21">
        <v>500000</v>
      </c>
      <c r="G21" s="21">
        <v>1000000</v>
      </c>
      <c r="H21" s="21"/>
      <c r="I21" s="7" t="s">
        <v>57</v>
      </c>
      <c r="J21" s="5"/>
    </row>
    <row r="22" spans="1:10" ht="40.5" customHeight="1">
      <c r="A22" s="6">
        <v>14</v>
      </c>
      <c r="B22" s="31">
        <v>600</v>
      </c>
      <c r="C22" s="31">
        <v>60014</v>
      </c>
      <c r="D22" s="32" t="s">
        <v>23</v>
      </c>
      <c r="E22" s="33">
        <f t="shared" si="0"/>
        <v>50000</v>
      </c>
      <c r="F22" s="34">
        <v>50000</v>
      </c>
      <c r="G22" s="34"/>
      <c r="H22" s="34"/>
      <c r="I22" s="35" t="s">
        <v>57</v>
      </c>
      <c r="J22" s="36"/>
    </row>
    <row r="23" spans="1:10" ht="12.75" customHeight="1">
      <c r="A23" s="38"/>
      <c r="B23" s="39"/>
      <c r="C23" s="39"/>
      <c r="D23" s="40"/>
      <c r="E23" s="41"/>
      <c r="F23" s="42"/>
      <c r="G23" s="42"/>
      <c r="H23" s="42"/>
      <c r="I23" s="43"/>
      <c r="J23" s="44"/>
    </row>
    <row r="24" spans="1:10" ht="15.75" customHeight="1">
      <c r="A24" s="59" t="s">
        <v>0</v>
      </c>
      <c r="B24" s="59" t="s">
        <v>1</v>
      </c>
      <c r="C24" s="59" t="s">
        <v>2</v>
      </c>
      <c r="D24" s="60" t="s">
        <v>5</v>
      </c>
      <c r="E24" s="60" t="s">
        <v>6</v>
      </c>
      <c r="F24" s="60" t="s">
        <v>7</v>
      </c>
      <c r="G24" s="60"/>
      <c r="H24" s="60"/>
      <c r="I24" s="60"/>
      <c r="J24" s="60"/>
    </row>
    <row r="25" spans="1:10" ht="9.75" customHeight="1">
      <c r="A25" s="59"/>
      <c r="B25" s="59"/>
      <c r="C25" s="59"/>
      <c r="D25" s="60"/>
      <c r="E25" s="60"/>
      <c r="F25" s="60" t="s">
        <v>8</v>
      </c>
      <c r="G25" s="61" t="s">
        <v>3</v>
      </c>
      <c r="H25" s="61" t="s">
        <v>4</v>
      </c>
      <c r="I25" s="61" t="s">
        <v>9</v>
      </c>
      <c r="J25" s="61" t="s">
        <v>10</v>
      </c>
    </row>
    <row r="26" spans="1:10" ht="14.25" customHeight="1">
      <c r="A26" s="59"/>
      <c r="B26" s="59"/>
      <c r="C26" s="59"/>
      <c r="D26" s="60"/>
      <c r="E26" s="60"/>
      <c r="F26" s="60"/>
      <c r="G26" s="64"/>
      <c r="H26" s="62"/>
      <c r="I26" s="62"/>
      <c r="J26" s="62"/>
    </row>
    <row r="27" spans="1:10" ht="22.5" customHeight="1">
      <c r="A27" s="59"/>
      <c r="B27" s="59"/>
      <c r="C27" s="59"/>
      <c r="D27" s="60"/>
      <c r="E27" s="60"/>
      <c r="F27" s="60"/>
      <c r="G27" s="64"/>
      <c r="H27" s="62"/>
      <c r="I27" s="62"/>
      <c r="J27" s="62"/>
    </row>
    <row r="28" spans="1:10" ht="15" customHeight="1">
      <c r="A28" s="59"/>
      <c r="B28" s="59"/>
      <c r="C28" s="59"/>
      <c r="D28" s="60"/>
      <c r="E28" s="60"/>
      <c r="F28" s="60"/>
      <c r="G28" s="65"/>
      <c r="H28" s="63"/>
      <c r="I28" s="63"/>
      <c r="J28" s="63"/>
    </row>
    <row r="29" spans="1:10" ht="9.75" customHeight="1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  <c r="H29" s="4">
        <v>8</v>
      </c>
      <c r="I29" s="4">
        <v>9</v>
      </c>
      <c r="J29" s="4">
        <v>10</v>
      </c>
    </row>
    <row r="30" spans="1:10" ht="30.75" customHeight="1">
      <c r="A30" s="11">
        <v>15</v>
      </c>
      <c r="B30" s="26">
        <v>600</v>
      </c>
      <c r="C30" s="26">
        <v>60014</v>
      </c>
      <c r="D30" s="14" t="s">
        <v>24</v>
      </c>
      <c r="E30" s="20">
        <f>SUM(F30:G30)</f>
        <v>1000000</v>
      </c>
      <c r="F30" s="21">
        <v>100000</v>
      </c>
      <c r="G30" s="21">
        <v>900000</v>
      </c>
      <c r="H30" s="21"/>
      <c r="I30" s="7" t="s">
        <v>57</v>
      </c>
      <c r="J30" s="5"/>
    </row>
    <row r="31" spans="1:10" ht="33" customHeight="1">
      <c r="A31" s="11">
        <v>16</v>
      </c>
      <c r="B31" s="26">
        <v>600</v>
      </c>
      <c r="C31" s="26">
        <v>60014</v>
      </c>
      <c r="D31" s="14" t="s">
        <v>25</v>
      </c>
      <c r="E31" s="20">
        <f>SUM(F31:G31)+160000</f>
        <v>260000</v>
      </c>
      <c r="F31" s="21">
        <v>100000</v>
      </c>
      <c r="G31" s="21"/>
      <c r="H31" s="21"/>
      <c r="I31" s="7" t="s">
        <v>73</v>
      </c>
      <c r="J31" s="5"/>
    </row>
    <row r="32" spans="1:10" ht="27" customHeight="1">
      <c r="A32" s="11">
        <v>17</v>
      </c>
      <c r="B32" s="26">
        <v>600</v>
      </c>
      <c r="C32" s="26">
        <v>60014</v>
      </c>
      <c r="D32" s="14" t="s">
        <v>26</v>
      </c>
      <c r="E32" s="20">
        <f>SUM(F32:G32)+50000</f>
        <v>100000</v>
      </c>
      <c r="F32" s="21">
        <v>50000</v>
      </c>
      <c r="G32" s="21"/>
      <c r="H32" s="21"/>
      <c r="I32" s="7" t="s">
        <v>60</v>
      </c>
      <c r="J32" s="5"/>
    </row>
    <row r="33" spans="1:10" ht="26.25" customHeight="1">
      <c r="A33" s="11">
        <v>18</v>
      </c>
      <c r="B33" s="26">
        <v>600</v>
      </c>
      <c r="C33" s="26">
        <v>60014</v>
      </c>
      <c r="D33" s="19" t="s">
        <v>27</v>
      </c>
      <c r="E33" s="20">
        <f aca="true" t="shared" si="1" ref="E33:E50">SUM(F33:G33)</f>
        <v>50000</v>
      </c>
      <c r="F33" s="21">
        <v>50000</v>
      </c>
      <c r="G33" s="21"/>
      <c r="H33" s="21"/>
      <c r="I33" s="7" t="s">
        <v>57</v>
      </c>
      <c r="J33" s="9"/>
    </row>
    <row r="34" spans="1:10" ht="32.25" customHeight="1">
      <c r="A34" s="11">
        <v>19</v>
      </c>
      <c r="B34" s="26">
        <v>600</v>
      </c>
      <c r="C34" s="26">
        <v>60014</v>
      </c>
      <c r="D34" s="14" t="s">
        <v>28</v>
      </c>
      <c r="E34" s="20">
        <f t="shared" si="1"/>
        <v>600000</v>
      </c>
      <c r="F34" s="21">
        <v>600000</v>
      </c>
      <c r="G34" s="21"/>
      <c r="H34" s="21"/>
      <c r="I34" s="7" t="s">
        <v>57</v>
      </c>
      <c r="J34" s="9"/>
    </row>
    <row r="35" spans="1:10" ht="32.25" customHeight="1">
      <c r="A35" s="11">
        <v>20</v>
      </c>
      <c r="B35" s="26">
        <v>600</v>
      </c>
      <c r="C35" s="26">
        <v>60014</v>
      </c>
      <c r="D35" s="14" t="s">
        <v>29</v>
      </c>
      <c r="E35" s="20">
        <f t="shared" si="1"/>
        <v>150000</v>
      </c>
      <c r="F35" s="21">
        <v>150000</v>
      </c>
      <c r="G35" s="21"/>
      <c r="H35" s="21"/>
      <c r="I35" s="7" t="s">
        <v>57</v>
      </c>
      <c r="J35" s="9"/>
    </row>
    <row r="36" spans="1:10" ht="32.25" customHeight="1">
      <c r="A36" s="11">
        <v>21</v>
      </c>
      <c r="B36" s="26">
        <v>600</v>
      </c>
      <c r="C36" s="26">
        <v>60014</v>
      </c>
      <c r="D36" s="14" t="s">
        <v>30</v>
      </c>
      <c r="E36" s="20">
        <f t="shared" si="1"/>
        <v>100000</v>
      </c>
      <c r="F36" s="21">
        <v>100000</v>
      </c>
      <c r="G36" s="21"/>
      <c r="H36" s="21"/>
      <c r="I36" s="7" t="s">
        <v>57</v>
      </c>
      <c r="J36" s="9"/>
    </row>
    <row r="37" spans="1:10" ht="32.25" customHeight="1">
      <c r="A37" s="11">
        <v>22</v>
      </c>
      <c r="B37" s="26">
        <v>600</v>
      </c>
      <c r="C37" s="26">
        <v>60014</v>
      </c>
      <c r="D37" s="14" t="s">
        <v>31</v>
      </c>
      <c r="E37" s="20">
        <f t="shared" si="1"/>
        <v>360000</v>
      </c>
      <c r="F37" s="21">
        <v>160000</v>
      </c>
      <c r="G37" s="21">
        <v>200000</v>
      </c>
      <c r="H37" s="21"/>
      <c r="I37" s="7" t="s">
        <v>57</v>
      </c>
      <c r="J37" s="9"/>
    </row>
    <row r="38" spans="1:10" ht="32.25" customHeight="1">
      <c r="A38" s="11">
        <v>23</v>
      </c>
      <c r="B38" s="26">
        <v>600</v>
      </c>
      <c r="C38" s="26">
        <v>60014</v>
      </c>
      <c r="D38" s="14" t="s">
        <v>32</v>
      </c>
      <c r="E38" s="20">
        <f t="shared" si="1"/>
        <v>100000</v>
      </c>
      <c r="F38" s="21">
        <v>100000</v>
      </c>
      <c r="G38" s="21"/>
      <c r="H38" s="21"/>
      <c r="I38" s="7" t="s">
        <v>57</v>
      </c>
      <c r="J38" s="9"/>
    </row>
    <row r="39" spans="1:10" ht="32.25" customHeight="1">
      <c r="A39" s="45">
        <v>24</v>
      </c>
      <c r="B39" s="46">
        <v>600</v>
      </c>
      <c r="C39" s="46">
        <v>60014</v>
      </c>
      <c r="D39" s="47" t="s">
        <v>77</v>
      </c>
      <c r="E39" s="48">
        <f t="shared" si="1"/>
        <v>8000</v>
      </c>
      <c r="F39" s="49">
        <v>8000</v>
      </c>
      <c r="G39" s="49"/>
      <c r="H39" s="49"/>
      <c r="I39" s="50" t="s">
        <v>57</v>
      </c>
      <c r="J39" s="13"/>
    </row>
    <row r="40" spans="1:10" ht="32.25" customHeight="1">
      <c r="A40" s="11">
        <v>25</v>
      </c>
      <c r="B40" s="26">
        <v>750</v>
      </c>
      <c r="C40" s="26">
        <v>75020</v>
      </c>
      <c r="D40" s="17" t="s">
        <v>33</v>
      </c>
      <c r="E40" s="20">
        <f t="shared" si="1"/>
        <v>150000</v>
      </c>
      <c r="F40" s="21">
        <v>150000</v>
      </c>
      <c r="G40" s="21"/>
      <c r="H40" s="21"/>
      <c r="I40" s="7" t="s">
        <v>57</v>
      </c>
      <c r="J40" s="9"/>
    </row>
    <row r="41" spans="1:10" ht="32.25" customHeight="1">
      <c r="A41" s="11">
        <v>26</v>
      </c>
      <c r="B41" s="26">
        <v>750</v>
      </c>
      <c r="C41" s="26">
        <v>75020</v>
      </c>
      <c r="D41" s="17" t="s">
        <v>34</v>
      </c>
      <c r="E41" s="20">
        <f t="shared" si="1"/>
        <v>120000</v>
      </c>
      <c r="F41" s="21">
        <v>120000</v>
      </c>
      <c r="G41" s="21"/>
      <c r="H41" s="21"/>
      <c r="I41" s="7" t="s">
        <v>57</v>
      </c>
      <c r="J41" s="9"/>
    </row>
    <row r="42" spans="1:10" ht="32.25" customHeight="1">
      <c r="A42" s="11">
        <v>27</v>
      </c>
      <c r="B42" s="26">
        <v>750</v>
      </c>
      <c r="C42" s="26">
        <v>75020</v>
      </c>
      <c r="D42" s="17" t="s">
        <v>35</v>
      </c>
      <c r="E42" s="20">
        <f t="shared" si="1"/>
        <v>230000</v>
      </c>
      <c r="F42" s="21">
        <v>230000</v>
      </c>
      <c r="G42" s="21"/>
      <c r="H42" s="21"/>
      <c r="I42" s="7" t="s">
        <v>57</v>
      </c>
      <c r="J42" s="9"/>
    </row>
    <row r="43" spans="1:10" ht="33" customHeight="1">
      <c r="A43" s="11">
        <v>28</v>
      </c>
      <c r="B43" s="27">
        <v>750</v>
      </c>
      <c r="C43" s="26">
        <v>75020</v>
      </c>
      <c r="D43" s="17" t="s">
        <v>74</v>
      </c>
      <c r="E43" s="20">
        <f t="shared" si="1"/>
        <v>200000</v>
      </c>
      <c r="F43" s="21">
        <v>200000</v>
      </c>
      <c r="G43" s="21"/>
      <c r="H43" s="21"/>
      <c r="I43" s="7" t="s">
        <v>57</v>
      </c>
      <c r="J43" s="9"/>
    </row>
    <row r="44" spans="1:10" ht="59.25" customHeight="1">
      <c r="A44" s="11">
        <v>29</v>
      </c>
      <c r="B44" s="27">
        <v>750</v>
      </c>
      <c r="C44" s="26">
        <v>75095</v>
      </c>
      <c r="D44" s="17" t="s">
        <v>36</v>
      </c>
      <c r="E44" s="20">
        <f t="shared" si="1"/>
        <v>11430</v>
      </c>
      <c r="F44" s="21">
        <v>11430</v>
      </c>
      <c r="G44" s="21"/>
      <c r="H44" s="21"/>
      <c r="I44" s="7" t="s">
        <v>57</v>
      </c>
      <c r="J44" s="9"/>
    </row>
    <row r="45" spans="1:10" ht="64.5" customHeight="1">
      <c r="A45" s="11">
        <v>30</v>
      </c>
      <c r="B45" s="27">
        <v>750</v>
      </c>
      <c r="C45" s="26">
        <v>75095</v>
      </c>
      <c r="D45" s="15" t="s">
        <v>11</v>
      </c>
      <c r="E45" s="22">
        <f>SUM(F45:G45)</f>
        <v>173631</v>
      </c>
      <c r="F45" s="8">
        <v>173631</v>
      </c>
      <c r="G45" s="8"/>
      <c r="H45" s="8"/>
      <c r="I45" s="7" t="s">
        <v>57</v>
      </c>
      <c r="J45" s="9"/>
    </row>
    <row r="46" spans="1:10" ht="32.25" customHeight="1">
      <c r="A46" s="11">
        <v>31</v>
      </c>
      <c r="B46" s="27">
        <v>754</v>
      </c>
      <c r="C46" s="26">
        <v>75411</v>
      </c>
      <c r="D46" s="17" t="s">
        <v>61</v>
      </c>
      <c r="E46" s="20">
        <f t="shared" si="1"/>
        <v>50000</v>
      </c>
      <c r="F46" s="21">
        <v>50000</v>
      </c>
      <c r="G46" s="24"/>
      <c r="H46" s="24"/>
      <c r="I46" s="7" t="s">
        <v>57</v>
      </c>
      <c r="J46" s="9"/>
    </row>
    <row r="47" spans="1:10" ht="23.25" customHeight="1">
      <c r="A47" s="11">
        <v>32</v>
      </c>
      <c r="B47" s="27">
        <v>801</v>
      </c>
      <c r="C47" s="26">
        <v>80102</v>
      </c>
      <c r="D47" s="17" t="s">
        <v>37</v>
      </c>
      <c r="E47" s="20">
        <f t="shared" si="1"/>
        <v>45000</v>
      </c>
      <c r="F47" s="21">
        <v>45000</v>
      </c>
      <c r="G47" s="21"/>
      <c r="H47" s="21"/>
      <c r="I47" s="7" t="s">
        <v>57</v>
      </c>
      <c r="J47" s="9"/>
    </row>
    <row r="48" spans="1:10" ht="29.25" customHeight="1">
      <c r="A48" s="11">
        <v>33</v>
      </c>
      <c r="B48" s="27">
        <v>801</v>
      </c>
      <c r="C48" s="26">
        <v>80102</v>
      </c>
      <c r="D48" s="17" t="s">
        <v>38</v>
      </c>
      <c r="E48" s="20">
        <f t="shared" si="1"/>
        <v>63850</v>
      </c>
      <c r="F48" s="21">
        <v>63850</v>
      </c>
      <c r="G48" s="21"/>
      <c r="H48" s="21"/>
      <c r="I48" s="7" t="s">
        <v>57</v>
      </c>
      <c r="J48" s="9"/>
    </row>
    <row r="49" spans="1:10" ht="30" customHeight="1">
      <c r="A49" s="11">
        <v>34</v>
      </c>
      <c r="B49" s="26">
        <v>801</v>
      </c>
      <c r="C49" s="26">
        <v>80120</v>
      </c>
      <c r="D49" s="17" t="s">
        <v>76</v>
      </c>
      <c r="E49" s="20">
        <f t="shared" si="1"/>
        <v>75000</v>
      </c>
      <c r="F49" s="21">
        <v>75000</v>
      </c>
      <c r="G49" s="21"/>
      <c r="H49" s="21"/>
      <c r="I49" s="7" t="s">
        <v>57</v>
      </c>
      <c r="J49" s="9"/>
    </row>
    <row r="50" spans="1:10" s="37" customFormat="1" ht="25.5" customHeight="1">
      <c r="A50" s="11">
        <v>35</v>
      </c>
      <c r="B50" s="26">
        <v>801</v>
      </c>
      <c r="C50" s="26">
        <v>80120</v>
      </c>
      <c r="D50" s="17" t="s">
        <v>62</v>
      </c>
      <c r="E50" s="20">
        <f t="shared" si="1"/>
        <v>7000</v>
      </c>
      <c r="F50" s="21">
        <v>7000</v>
      </c>
      <c r="G50" s="21"/>
      <c r="H50" s="21"/>
      <c r="I50" s="7" t="s">
        <v>57</v>
      </c>
      <c r="J50" s="9"/>
    </row>
    <row r="51" spans="1:10" s="37" customFormat="1" ht="12.75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</row>
    <row r="52" spans="1:10" s="37" customFormat="1" ht="18.75" customHeight="1">
      <c r="A52" s="59" t="s">
        <v>0</v>
      </c>
      <c r="B52" s="59" t="s">
        <v>1</v>
      </c>
      <c r="C52" s="59" t="s">
        <v>2</v>
      </c>
      <c r="D52" s="60" t="s">
        <v>5</v>
      </c>
      <c r="E52" s="60" t="s">
        <v>6</v>
      </c>
      <c r="F52" s="60" t="s">
        <v>7</v>
      </c>
      <c r="G52" s="60"/>
      <c r="H52" s="60"/>
      <c r="I52" s="60"/>
      <c r="J52" s="60"/>
    </row>
    <row r="53" spans="1:10" ht="13.5" customHeight="1">
      <c r="A53" s="59"/>
      <c r="B53" s="59"/>
      <c r="C53" s="59"/>
      <c r="D53" s="60"/>
      <c r="E53" s="60"/>
      <c r="F53" s="60" t="s">
        <v>8</v>
      </c>
      <c r="G53" s="61" t="s">
        <v>3</v>
      </c>
      <c r="H53" s="61" t="s">
        <v>4</v>
      </c>
      <c r="I53" s="61" t="s">
        <v>9</v>
      </c>
      <c r="J53" s="61" t="s">
        <v>10</v>
      </c>
    </row>
    <row r="54" spans="1:10" ht="7.5" customHeight="1">
      <c r="A54" s="59"/>
      <c r="B54" s="59"/>
      <c r="C54" s="59"/>
      <c r="D54" s="60"/>
      <c r="E54" s="60"/>
      <c r="F54" s="60"/>
      <c r="G54" s="64"/>
      <c r="H54" s="62"/>
      <c r="I54" s="62"/>
      <c r="J54" s="62"/>
    </row>
    <row r="55" spans="1:10" ht="18" customHeight="1">
      <c r="A55" s="59"/>
      <c r="B55" s="59"/>
      <c r="C55" s="59"/>
      <c r="D55" s="60"/>
      <c r="E55" s="60"/>
      <c r="F55" s="60"/>
      <c r="G55" s="64"/>
      <c r="H55" s="62"/>
      <c r="I55" s="62"/>
      <c r="J55" s="62"/>
    </row>
    <row r="56" spans="1:10" ht="21.75" customHeight="1">
      <c r="A56" s="59"/>
      <c r="B56" s="59"/>
      <c r="C56" s="59"/>
      <c r="D56" s="60"/>
      <c r="E56" s="60"/>
      <c r="F56" s="60"/>
      <c r="G56" s="65"/>
      <c r="H56" s="63"/>
      <c r="I56" s="63"/>
      <c r="J56" s="63"/>
    </row>
    <row r="57" spans="1:10" ht="13.5" customHeight="1">
      <c r="A57" s="4">
        <v>1</v>
      </c>
      <c r="B57" s="4">
        <v>2</v>
      </c>
      <c r="C57" s="4">
        <v>3</v>
      </c>
      <c r="D57" s="4">
        <v>4</v>
      </c>
      <c r="E57" s="4">
        <v>5</v>
      </c>
      <c r="F57" s="4">
        <v>6</v>
      </c>
      <c r="G57" s="4">
        <v>7</v>
      </c>
      <c r="H57" s="4">
        <v>8</v>
      </c>
      <c r="I57" s="4">
        <v>9</v>
      </c>
      <c r="J57" s="4">
        <v>10</v>
      </c>
    </row>
    <row r="58" spans="1:10" ht="32.25" customHeight="1">
      <c r="A58" s="6">
        <v>36</v>
      </c>
      <c r="B58" s="26">
        <v>801</v>
      </c>
      <c r="C58" s="26">
        <v>80130</v>
      </c>
      <c r="D58" s="17" t="s">
        <v>39</v>
      </c>
      <c r="E58" s="20">
        <f>SUM(F58:H58)</f>
        <v>120000</v>
      </c>
      <c r="F58" s="21">
        <v>120000</v>
      </c>
      <c r="G58" s="21"/>
      <c r="H58" s="21"/>
      <c r="I58" s="7" t="s">
        <v>57</v>
      </c>
      <c r="J58" s="9"/>
    </row>
    <row r="59" spans="1:10" ht="32.25" customHeight="1">
      <c r="A59" s="6">
        <v>37</v>
      </c>
      <c r="B59" s="26">
        <v>801</v>
      </c>
      <c r="C59" s="26">
        <v>80130</v>
      </c>
      <c r="D59" s="17" t="s">
        <v>40</v>
      </c>
      <c r="E59" s="20">
        <f aca="true" t="shared" si="2" ref="E59:E74">SUM(F59:H59)</f>
        <v>200000</v>
      </c>
      <c r="F59" s="21">
        <v>200000</v>
      </c>
      <c r="G59" s="21"/>
      <c r="H59" s="21"/>
      <c r="I59" s="7" t="s">
        <v>57</v>
      </c>
      <c r="J59" s="9"/>
    </row>
    <row r="60" spans="1:10" ht="32.25" customHeight="1">
      <c r="A60" s="6">
        <v>38</v>
      </c>
      <c r="B60" s="27">
        <v>801</v>
      </c>
      <c r="C60" s="26">
        <v>80130</v>
      </c>
      <c r="D60" s="17" t="s">
        <v>41</v>
      </c>
      <c r="E60" s="20">
        <f t="shared" si="2"/>
        <v>300000</v>
      </c>
      <c r="F60" s="21">
        <v>90000</v>
      </c>
      <c r="G60" s="21">
        <v>210000</v>
      </c>
      <c r="H60" s="21"/>
      <c r="I60" s="7" t="s">
        <v>57</v>
      </c>
      <c r="J60" s="9"/>
    </row>
    <row r="61" spans="1:10" ht="32.25" customHeight="1">
      <c r="A61" s="6">
        <v>39</v>
      </c>
      <c r="B61" s="27">
        <v>801</v>
      </c>
      <c r="C61" s="26">
        <v>80130</v>
      </c>
      <c r="D61" s="17" t="s">
        <v>42</v>
      </c>
      <c r="E61" s="20">
        <f t="shared" si="2"/>
        <v>370000</v>
      </c>
      <c r="F61" s="21">
        <v>370000</v>
      </c>
      <c r="G61" s="21"/>
      <c r="H61" s="21"/>
      <c r="I61" s="7" t="s">
        <v>57</v>
      </c>
      <c r="J61" s="9"/>
    </row>
    <row r="62" spans="1:10" ht="42" customHeight="1">
      <c r="A62" s="6">
        <v>40</v>
      </c>
      <c r="B62" s="26">
        <v>801</v>
      </c>
      <c r="C62" s="26">
        <v>80130</v>
      </c>
      <c r="D62" s="17" t="s">
        <v>43</v>
      </c>
      <c r="E62" s="20">
        <f t="shared" si="2"/>
        <v>731864</v>
      </c>
      <c r="F62" s="21">
        <v>431864</v>
      </c>
      <c r="G62" s="21">
        <v>300000</v>
      </c>
      <c r="H62" s="21"/>
      <c r="I62" s="7" t="s">
        <v>57</v>
      </c>
      <c r="J62" s="9"/>
    </row>
    <row r="63" spans="1:10" ht="32.25" customHeight="1">
      <c r="A63" s="6">
        <v>41</v>
      </c>
      <c r="B63" s="26">
        <v>801</v>
      </c>
      <c r="C63" s="26">
        <v>80130</v>
      </c>
      <c r="D63" s="17" t="s">
        <v>44</v>
      </c>
      <c r="E63" s="20">
        <f t="shared" si="2"/>
        <v>120000</v>
      </c>
      <c r="F63" s="21">
        <v>120000</v>
      </c>
      <c r="G63" s="21"/>
      <c r="H63" s="21"/>
      <c r="I63" s="7" t="s">
        <v>57</v>
      </c>
      <c r="J63" s="9"/>
    </row>
    <row r="64" spans="1:10" ht="32.25" customHeight="1">
      <c r="A64" s="6">
        <v>42</v>
      </c>
      <c r="B64" s="26">
        <v>851</v>
      </c>
      <c r="C64" s="26">
        <v>85111</v>
      </c>
      <c r="D64" s="17" t="s">
        <v>45</v>
      </c>
      <c r="E64" s="20">
        <f t="shared" si="2"/>
        <v>1500000</v>
      </c>
      <c r="F64" s="21">
        <v>1500000</v>
      </c>
      <c r="G64" s="24"/>
      <c r="H64" s="24"/>
      <c r="I64" s="7" t="s">
        <v>57</v>
      </c>
      <c r="J64" s="9"/>
    </row>
    <row r="65" spans="1:10" ht="45" customHeight="1">
      <c r="A65" s="6">
        <v>43</v>
      </c>
      <c r="B65" s="27">
        <v>852</v>
      </c>
      <c r="C65" s="26">
        <v>85201</v>
      </c>
      <c r="D65" s="17" t="s">
        <v>46</v>
      </c>
      <c r="E65" s="20">
        <f t="shared" si="2"/>
        <v>200000</v>
      </c>
      <c r="F65" s="21">
        <v>200000</v>
      </c>
      <c r="G65" s="21"/>
      <c r="H65" s="25"/>
      <c r="I65" s="7" t="s">
        <v>57</v>
      </c>
      <c r="J65" s="9"/>
    </row>
    <row r="66" spans="1:10" ht="27.75" customHeight="1">
      <c r="A66" s="6">
        <v>44</v>
      </c>
      <c r="B66" s="26">
        <v>852</v>
      </c>
      <c r="C66" s="26">
        <v>85202</v>
      </c>
      <c r="D66" s="17" t="s">
        <v>47</v>
      </c>
      <c r="E66" s="20">
        <f t="shared" si="2"/>
        <v>370230</v>
      </c>
      <c r="F66" s="21">
        <v>370230</v>
      </c>
      <c r="G66" s="21"/>
      <c r="H66" s="21"/>
      <c r="I66" s="7" t="s">
        <v>57</v>
      </c>
      <c r="J66" s="9"/>
    </row>
    <row r="67" spans="1:10" ht="36.75" customHeight="1">
      <c r="A67" s="6">
        <v>45</v>
      </c>
      <c r="B67" s="26">
        <v>852</v>
      </c>
      <c r="C67" s="26">
        <v>85202</v>
      </c>
      <c r="D67" s="17" t="s">
        <v>48</v>
      </c>
      <c r="E67" s="20">
        <f t="shared" si="2"/>
        <v>250000</v>
      </c>
      <c r="F67" s="21">
        <v>250000</v>
      </c>
      <c r="G67" s="21"/>
      <c r="H67" s="21"/>
      <c r="I67" s="7" t="s">
        <v>57</v>
      </c>
      <c r="J67" s="9"/>
    </row>
    <row r="68" spans="1:10" ht="36.75" customHeight="1">
      <c r="A68" s="45">
        <v>46</v>
      </c>
      <c r="B68" s="51">
        <v>852</v>
      </c>
      <c r="C68" s="51">
        <v>85218</v>
      </c>
      <c r="D68" s="52" t="s">
        <v>49</v>
      </c>
      <c r="E68" s="48">
        <f>SUM(F68:H68)+381</f>
        <v>8460</v>
      </c>
      <c r="F68" s="53">
        <v>888</v>
      </c>
      <c r="G68" s="53"/>
      <c r="H68" s="53">
        <v>7191</v>
      </c>
      <c r="I68" s="50" t="s">
        <v>78</v>
      </c>
      <c r="J68" s="54"/>
    </row>
    <row r="69" spans="1:10" ht="33" customHeight="1">
      <c r="A69" s="6">
        <v>47</v>
      </c>
      <c r="B69" s="26">
        <v>853</v>
      </c>
      <c r="C69" s="26">
        <v>85333</v>
      </c>
      <c r="D69" s="17" t="s">
        <v>50</v>
      </c>
      <c r="E69" s="20">
        <f t="shared" si="2"/>
        <v>8000</v>
      </c>
      <c r="F69" s="21">
        <v>8000</v>
      </c>
      <c r="G69" s="21"/>
      <c r="H69" s="21"/>
      <c r="I69" s="7" t="s">
        <v>57</v>
      </c>
      <c r="J69" s="5"/>
    </row>
    <row r="70" spans="1:10" ht="35.25" customHeight="1">
      <c r="A70" s="6">
        <v>48</v>
      </c>
      <c r="B70" s="26">
        <v>854</v>
      </c>
      <c r="C70" s="26">
        <v>85406</v>
      </c>
      <c r="D70" s="17" t="s">
        <v>51</v>
      </c>
      <c r="E70" s="20">
        <f t="shared" si="2"/>
        <v>45000</v>
      </c>
      <c r="F70" s="21">
        <v>45000</v>
      </c>
      <c r="G70" s="21"/>
      <c r="H70" s="21"/>
      <c r="I70" s="7" t="s">
        <v>57</v>
      </c>
      <c r="J70" s="9"/>
    </row>
    <row r="71" spans="1:10" ht="33.75" customHeight="1">
      <c r="A71" s="6">
        <v>49</v>
      </c>
      <c r="B71" s="26">
        <v>921</v>
      </c>
      <c r="C71" s="26">
        <v>92119</v>
      </c>
      <c r="D71" s="17" t="s">
        <v>52</v>
      </c>
      <c r="E71" s="20">
        <f t="shared" si="2"/>
        <v>4500</v>
      </c>
      <c r="F71" s="21">
        <v>4500</v>
      </c>
      <c r="G71" s="21"/>
      <c r="H71" s="21"/>
      <c r="I71" s="7" t="s">
        <v>57</v>
      </c>
      <c r="J71" s="9"/>
    </row>
    <row r="72" spans="1:10" ht="48" customHeight="1">
      <c r="A72" s="6">
        <v>50</v>
      </c>
      <c r="B72" s="26">
        <v>921</v>
      </c>
      <c r="C72" s="26">
        <v>92119</v>
      </c>
      <c r="D72" s="17" t="s">
        <v>53</v>
      </c>
      <c r="E72" s="20">
        <f t="shared" si="2"/>
        <v>500000</v>
      </c>
      <c r="F72" s="21">
        <v>250000</v>
      </c>
      <c r="G72" s="21">
        <v>250000</v>
      </c>
      <c r="H72" s="21"/>
      <c r="I72" s="7" t="s">
        <v>57</v>
      </c>
      <c r="J72" s="9"/>
    </row>
    <row r="73" spans="1:10" ht="32.25" customHeight="1">
      <c r="A73" s="6">
        <v>51</v>
      </c>
      <c r="B73" s="26">
        <v>921</v>
      </c>
      <c r="C73" s="26">
        <v>92120</v>
      </c>
      <c r="D73" s="17" t="s">
        <v>54</v>
      </c>
      <c r="E73" s="20">
        <f t="shared" si="2"/>
        <v>7282693</v>
      </c>
      <c r="F73" s="21">
        <v>774706</v>
      </c>
      <c r="G73" s="21">
        <v>6507987</v>
      </c>
      <c r="H73" s="21"/>
      <c r="I73" s="7" t="s">
        <v>57</v>
      </c>
      <c r="J73" s="9"/>
    </row>
    <row r="74" spans="1:10" ht="33" customHeight="1">
      <c r="A74" s="6">
        <v>52</v>
      </c>
      <c r="B74" s="26">
        <v>926</v>
      </c>
      <c r="C74" s="26">
        <v>92601</v>
      </c>
      <c r="D74" s="17" t="s">
        <v>55</v>
      </c>
      <c r="E74" s="20">
        <f t="shared" si="2"/>
        <v>800000</v>
      </c>
      <c r="F74" s="21">
        <v>400000</v>
      </c>
      <c r="G74" s="21">
        <v>400000</v>
      </c>
      <c r="H74" s="21"/>
      <c r="I74" s="7" t="s">
        <v>57</v>
      </c>
      <c r="J74" s="12"/>
    </row>
    <row r="75" spans="1:10" ht="17.25" customHeight="1">
      <c r="A75" s="6"/>
      <c r="B75" s="16"/>
      <c r="C75" s="16"/>
      <c r="D75" s="28" t="s">
        <v>56</v>
      </c>
      <c r="E75" s="29">
        <f>SUM(E9+E10+E11+E12+E13+E14+E15+E16+E17+E18+E19+E20+E21+E22+E30+E31+E32+E33+E34+E35+E36+E37+E38+E39+E40+E41+E42+E43+E44+E45+E46+E47+E48+E49+E50+E58+E59+E60+E61+E62+E63+E64+E65+E66+E67+E68+E69+E70+E71+E72+E73+E74)</f>
        <v>37109658</v>
      </c>
      <c r="F75" s="29">
        <f>SUM(F9+F10+F11+F12+F13+F14+F15+F16+F17+F18+F19+F20+F21+F22+F30+F31+F32+F33+F34+F35+F36+F37+F38+F39+F40+F41+F42+F43+F44+F45+F46+F47+F48+F49+F50+F58+F59+F60+F61+F62+F63+F64+F65+F66+F67+F68+F69+F70+F71+F72+F73+F74)</f>
        <v>13404099</v>
      </c>
      <c r="G75" s="29">
        <f>SUM(G9+G10+G11+G12+G13+G14+G15+G16+G17+G18+G19+G20+G21+G22+G30+G31+G32+G33+G34+G35+G36+G37+G38+G39+G40+G41+G42+G43+G44+G45+G46+G47+G48+G49+G50+G58+G59+G60+G61+G62+G63+G64+G65+G66+G67+G68+G69+G70+G71+G72+G73+G74)</f>
        <v>19717987</v>
      </c>
      <c r="H75" s="29">
        <f>SUM(H9+H10+H11+H12+H13+H14+H15+H16+H17+H18+H19+H20+H21+H22+H30+H31+H32+H33+H34+H35+H36+H37+H38+H39+H40+H41+H42+H43+H44+H45+H46+H47+H48+H49+H50+H58+H59+H60+H61+H62+H63+H64+H65+H66+H67+H68+H69+H70+H71+H72+H73+H74)</f>
        <v>7191</v>
      </c>
      <c r="I75" s="29">
        <v>3980381</v>
      </c>
      <c r="J75" s="29">
        <f>SUM(J9+J10+J11+J12+J13+J14+J15+J16+J17+J18+J19+J20+J21+J22+J30+J31+J32+J33+J34+J35+J36+J37+J38+J40+J41+J42+J43+J44+J46+J47+J48+J49+J50+J58+J59+J60+J61+J62+J63+J64+J65+J66+J67+J68+J69+J70+J71+J72+J73+J74)</f>
        <v>0</v>
      </c>
    </row>
    <row r="76" ht="10.5" customHeight="1">
      <c r="A76" s="30" t="s">
        <v>63</v>
      </c>
    </row>
    <row r="77" ht="10.5" customHeight="1">
      <c r="A77" s="30" t="s">
        <v>64</v>
      </c>
    </row>
    <row r="78" ht="12.75">
      <c r="A78" s="30" t="s">
        <v>65</v>
      </c>
    </row>
    <row r="79" ht="12.75">
      <c r="A79" s="30" t="s">
        <v>67</v>
      </c>
    </row>
    <row r="80" spans="1:10" ht="12.75">
      <c r="A80" s="57"/>
      <c r="B80" s="57"/>
      <c r="C80" s="57"/>
      <c r="D80" s="57"/>
      <c r="E80" s="57"/>
      <c r="F80" s="57"/>
      <c r="G80" s="57"/>
      <c r="H80" s="57"/>
      <c r="I80" s="57"/>
      <c r="J80" s="57"/>
    </row>
  </sheetData>
  <sheetProtection/>
  <mergeCells count="36">
    <mergeCell ref="E52:E56"/>
    <mergeCell ref="F52:J52"/>
    <mergeCell ref="F53:F56"/>
    <mergeCell ref="G53:G56"/>
    <mergeCell ref="H53:H56"/>
    <mergeCell ref="I53:I56"/>
    <mergeCell ref="J53:J56"/>
    <mergeCell ref="A52:A56"/>
    <mergeCell ref="B52:B56"/>
    <mergeCell ref="C52:C56"/>
    <mergeCell ref="D52:D56"/>
    <mergeCell ref="E24:E28"/>
    <mergeCell ref="F24:J24"/>
    <mergeCell ref="F25:F28"/>
    <mergeCell ref="G25:G28"/>
    <mergeCell ref="H25:H28"/>
    <mergeCell ref="I25:I28"/>
    <mergeCell ref="J25:J28"/>
    <mergeCell ref="A24:A28"/>
    <mergeCell ref="B24:B28"/>
    <mergeCell ref="C24:C28"/>
    <mergeCell ref="D24:D28"/>
    <mergeCell ref="E3:E7"/>
    <mergeCell ref="G4:G7"/>
    <mergeCell ref="H4:H7"/>
    <mergeCell ref="I4:I7"/>
    <mergeCell ref="A51:J51"/>
    <mergeCell ref="A80:J80"/>
    <mergeCell ref="A1:J1"/>
    <mergeCell ref="A3:A7"/>
    <mergeCell ref="B3:B7"/>
    <mergeCell ref="C3:C7"/>
    <mergeCell ref="D3:D7"/>
    <mergeCell ref="F3:J3"/>
    <mergeCell ref="F4:F7"/>
    <mergeCell ref="J4:J7"/>
  </mergeCells>
  <printOptions horizontalCentered="1"/>
  <pageMargins left="0" right="0" top="1.3779527559055118" bottom="0.7874015748031497" header="0.5118110236220472" footer="0.5118110236220472"/>
  <pageSetup horizontalDpi="600" verticalDpi="600" orientation="portrait" paperSize="9" scale="89" r:id="rId1"/>
  <headerFooter alignWithMargins="0">
    <oddHeader>&amp;R&amp;9Załącznik nr 3
do uchwały Rady Powiatu Wolomińskiego  nr XXXIX-298/10     
z dnia 26.01.2010 r.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2010-01-11T09:18:06Z</cp:lastPrinted>
  <dcterms:created xsi:type="dcterms:W3CDTF">2008-11-04T11:57:29Z</dcterms:created>
  <dcterms:modified xsi:type="dcterms:W3CDTF">2010-01-11T09:18:09Z</dcterms:modified>
  <cp:category/>
  <cp:version/>
  <cp:contentType/>
  <cp:contentStatus/>
</cp:coreProperties>
</file>